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ffice-02/Downloads/"/>
    </mc:Choice>
  </mc:AlternateContent>
  <xr:revisionPtr revIDLastSave="0" documentId="13_ncr:1_{4480414D-C894-0641-9964-C9375279A35F}" xr6:coauthVersionLast="47" xr6:coauthVersionMax="47" xr10:uidLastSave="{00000000-0000-0000-0000-000000000000}"/>
  <bookViews>
    <workbookView xWindow="8200" yWindow="2120" windowWidth="28800" windowHeight="18000" xr2:uid="{BDA92A88-9913-414D-9215-390A3CD2CC8A}"/>
  </bookViews>
  <sheets>
    <sheet name="Loan Cost Optimizer" sheetId="1" r:id="rId1"/>
    <sheet name="S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G32" i="3"/>
  <c r="E32" i="3"/>
  <c r="C32" i="3"/>
  <c r="C35" i="3" s="1"/>
  <c r="G18" i="3"/>
  <c r="E18" i="3"/>
  <c r="C18" i="3"/>
  <c r="E17" i="3"/>
  <c r="G17" i="3" s="1"/>
  <c r="G16" i="3"/>
  <c r="E16" i="3"/>
  <c r="C16" i="3"/>
  <c r="C19" i="3" s="1"/>
  <c r="E15" i="3"/>
  <c r="E33" i="3" s="1"/>
  <c r="G14" i="3"/>
  <c r="E14" i="3"/>
  <c r="F5" i="3"/>
  <c r="C31" i="3" l="1"/>
  <c r="C34" i="3" s="1"/>
  <c r="E19" i="3"/>
  <c r="E31" i="3" s="1"/>
  <c r="E36" i="3" s="1"/>
  <c r="G15" i="3"/>
  <c r="G33" i="3" s="1"/>
  <c r="E35" i="3"/>
  <c r="G35" i="3"/>
  <c r="G19" i="3"/>
  <c r="G31" i="3" s="1"/>
  <c r="C36" i="3"/>
  <c r="C37" i="3"/>
  <c r="C38" i="3" s="1"/>
  <c r="G18" i="1"/>
  <c r="E34" i="3" l="1"/>
  <c r="E37" i="3"/>
  <c r="E38" i="3" s="1"/>
  <c r="G34" i="3"/>
  <c r="G36" i="3"/>
  <c r="G37" i="3"/>
  <c r="G38" i="3" s="1"/>
  <c r="C33" i="1" l="1"/>
  <c r="G32" i="1"/>
  <c r="E32" i="1"/>
  <c r="C32" i="1"/>
  <c r="C35" i="1" s="1"/>
  <c r="E18" i="1"/>
  <c r="C18" i="1"/>
  <c r="E17" i="1"/>
  <c r="G17" i="1" s="1"/>
  <c r="G16" i="1"/>
  <c r="E16" i="1"/>
  <c r="C16" i="1"/>
  <c r="C19" i="1" s="1"/>
  <c r="E15" i="1"/>
  <c r="E33" i="1" s="1"/>
  <c r="G14" i="1"/>
  <c r="E14" i="1"/>
  <c r="F5" i="1"/>
  <c r="C31" i="1" l="1"/>
  <c r="C36" i="1" s="1"/>
  <c r="E35" i="1"/>
  <c r="G15" i="1"/>
  <c r="G33" i="1" s="1"/>
  <c r="E19" i="1"/>
  <c r="E31" i="1" s="1"/>
  <c r="G35" i="1"/>
  <c r="G19" i="1"/>
  <c r="G31" i="1" s="1"/>
  <c r="G36" i="1" s="1"/>
  <c r="C34" i="1" l="1"/>
  <c r="C37" i="1"/>
  <c r="C38" i="1" s="1"/>
  <c r="G37" i="1"/>
  <c r="G38" i="1" s="1"/>
  <c r="E34" i="1"/>
  <c r="E36" i="1"/>
  <c r="E37" i="1"/>
  <c r="E38" i="1" s="1"/>
  <c r="G34" i="1"/>
</calcChain>
</file>

<file path=xl/sharedStrings.xml><?xml version="1.0" encoding="utf-8"?>
<sst xmlns="http://schemas.openxmlformats.org/spreadsheetml/2006/main" count="99" uniqueCount="52">
  <si>
    <t xml:space="preserve">Compare and Contrast Your Options To Choose the Best Lender! </t>
  </si>
  <si>
    <t>PROJECT BASICS</t>
  </si>
  <si>
    <t>PURCHASE PRICE</t>
  </si>
  <si>
    <t>SELLING PRICE</t>
  </si>
  <si>
    <t>BUDGET</t>
  </si>
  <si>
    <t>ARV</t>
  </si>
  <si>
    <t>Loan Amount</t>
  </si>
  <si>
    <t>Interest Rate</t>
  </si>
  <si>
    <t>Origination Fee/Points                       (Ex: 4, 2.5, etc.)</t>
  </si>
  <si>
    <t xml:space="preserve">Project Term (months) </t>
  </si>
  <si>
    <t>Number of Escrow Draws</t>
  </si>
  <si>
    <t>Number of Days Interest Collected Between Closing and 1st Day of Month (Ex: June 25 - July 1st)</t>
  </si>
  <si>
    <t>Total Cost of Points</t>
  </si>
  <si>
    <t>Processing</t>
  </si>
  <si>
    <t>Legal</t>
  </si>
  <si>
    <t>Appraisal</t>
  </si>
  <si>
    <t>Pull Credit Report</t>
  </si>
  <si>
    <t>Underwriting</t>
  </si>
  <si>
    <t>Escrow Site Check</t>
  </si>
  <si>
    <t>Escrow Set-Up</t>
  </si>
  <si>
    <t>Loan Servicing</t>
  </si>
  <si>
    <t>Other</t>
  </si>
  <si>
    <t>Grand Total of Fees</t>
  </si>
  <si>
    <t>Monthly Interest Payment</t>
  </si>
  <si>
    <t>Total Escrow Site Check</t>
  </si>
  <si>
    <t>Out of Pocket Cost</t>
  </si>
  <si>
    <t>Total Interest Payments for Project Term</t>
  </si>
  <si>
    <t>Your Notes About Each Lender</t>
  </si>
  <si>
    <t xml:space="preserve">Write any special notes you'd like to in this area when you're comparing lenders. Pros, cons, special agreements, etc. </t>
  </si>
  <si>
    <t>303.539.3000</t>
  </si>
  <si>
    <t>Interest Per Day</t>
  </si>
  <si>
    <t>ABC Loans, LLC</t>
  </si>
  <si>
    <t>DEF Loans, LLC</t>
  </si>
  <si>
    <t>GHI Loans, LLC</t>
  </si>
  <si>
    <t>FEES ($)</t>
  </si>
  <si>
    <t>LENDER #1</t>
  </si>
  <si>
    <t>LENDER #2</t>
  </si>
  <si>
    <t>LENDER #3</t>
  </si>
  <si>
    <t>LENDER NAMES:</t>
  </si>
  <si>
    <t>FEE DESCRIPTION</t>
  </si>
  <si>
    <t xml:space="preserve">Total Per Day Interest </t>
  </si>
  <si>
    <t>Cash for Closing</t>
  </si>
  <si>
    <t>Grand Total Cost of Loan</t>
  </si>
  <si>
    <t>Total Cash Required for Project</t>
  </si>
  <si>
    <t>Info@TheCashFlowCompany.com</t>
  </si>
  <si>
    <t>www.TheCashFlowCompany.com</t>
  </si>
  <si>
    <t>All rights reserved by The Cash Flow Company</t>
  </si>
  <si>
    <t>THE CASH FLOW COMPANY LOAN OPTIMIZER</t>
  </si>
  <si>
    <r>
      <rPr>
        <b/>
        <sz val="32"/>
        <color rgb="FFFFC000"/>
        <rFont val="Calibri (Body)"/>
      </rPr>
      <t>SAMPLE ***</t>
    </r>
    <r>
      <rPr>
        <b/>
        <sz val="32"/>
        <color theme="0"/>
        <rFont val="Calibri"/>
        <family val="2"/>
        <scheme val="minor"/>
      </rPr>
      <t xml:space="preserve"> THE CASH FLOW COMPANY LOAN OPTIMIZER</t>
    </r>
    <r>
      <rPr>
        <b/>
        <sz val="32"/>
        <color rgb="FFFFC000"/>
        <rFont val="Calibri (Body)"/>
      </rPr>
      <t>*** SAMPLE</t>
    </r>
  </si>
  <si>
    <t>The most costly and less advantageous</t>
  </si>
  <si>
    <t>Offers around $7k more profit left for me BUT I need up to $53k more out of my pocket for the flip.</t>
  </si>
  <si>
    <t xml:space="preserve"> Less cash to close and to complete the flip. Also cheaper than lender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</si>
</sst>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9" tint="0.79998168889431442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8"/>
      <color theme="0"/>
      <name val="Calibri (Body)"/>
    </font>
    <font>
      <b/>
      <i/>
      <sz val="20"/>
      <color theme="0"/>
      <name val="Calibri"/>
      <family val="2"/>
      <scheme val="minor"/>
    </font>
    <font>
      <b/>
      <sz val="3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9" tint="-0.499984740745262"/>
      <name val="Calibri"/>
      <family val="2"/>
      <scheme val="minor"/>
    </font>
    <font>
      <b/>
      <sz val="32"/>
      <color rgb="FFFFC000"/>
      <name val="Calibri (Body)"/>
    </font>
    <font>
      <b/>
      <sz val="18"/>
      <color theme="0"/>
      <name val="Calibri"/>
      <family val="2"/>
    </font>
    <font>
      <b/>
      <sz val="16"/>
      <color theme="1"/>
      <name val="Calibri (Body)"/>
    </font>
    <font>
      <b/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6A50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164" fontId="6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164" fontId="8" fillId="2" borderId="21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7" fillId="6" borderId="9" xfId="0" applyFont="1" applyFill="1" applyBorder="1"/>
    <xf numFmtId="164" fontId="7" fillId="6" borderId="9" xfId="0" applyNumberFormat="1" applyFont="1" applyFill="1" applyBorder="1"/>
    <xf numFmtId="0" fontId="7" fillId="6" borderId="11" xfId="0" applyFont="1" applyFill="1" applyBorder="1" applyAlignment="1">
      <alignment vertical="center" wrapText="1"/>
    </xf>
    <xf numFmtId="0" fontId="6" fillId="6" borderId="11" xfId="0" applyFont="1" applyFill="1" applyBorder="1"/>
    <xf numFmtId="0" fontId="0" fillId="6" borderId="23" xfId="0" applyFill="1" applyBorder="1"/>
    <xf numFmtId="0" fontId="7" fillId="3" borderId="1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164" fontId="12" fillId="3" borderId="13" xfId="0" applyNumberFormat="1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 wrapText="1"/>
    </xf>
    <xf numFmtId="10" fontId="12" fillId="3" borderId="15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 wrapText="1"/>
    </xf>
    <xf numFmtId="164" fontId="12" fillId="3" borderId="15" xfId="0" applyNumberFormat="1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 wrapText="1"/>
    </xf>
    <xf numFmtId="164" fontId="12" fillId="3" borderId="19" xfId="0" applyNumberFormat="1" applyFont="1" applyFill="1" applyBorder="1" applyAlignment="1">
      <alignment horizontal="center"/>
    </xf>
    <xf numFmtId="164" fontId="12" fillId="3" borderId="20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 wrapText="1"/>
    </xf>
    <xf numFmtId="0" fontId="2" fillId="6" borderId="4" xfId="0" applyFont="1" applyFill="1" applyBorder="1" applyAlignment="1">
      <alignment horizontal="right" wrapText="1"/>
    </xf>
    <xf numFmtId="164" fontId="3" fillId="6" borderId="21" xfId="1" applyNumberFormat="1" applyFont="1" applyFill="1" applyBorder="1" applyAlignment="1">
      <alignment horizontal="center"/>
    </xf>
    <xf numFmtId="0" fontId="2" fillId="6" borderId="21" xfId="0" applyFont="1" applyFill="1" applyBorder="1" applyAlignment="1">
      <alignment horizontal="right"/>
    </xf>
    <xf numFmtId="9" fontId="3" fillId="6" borderId="2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2" fillId="6" borderId="10" xfId="0" applyFont="1" applyFill="1" applyBorder="1"/>
    <xf numFmtId="0" fontId="12" fillId="6" borderId="9" xfId="0" applyFont="1" applyFill="1" applyBorder="1"/>
    <xf numFmtId="0" fontId="17" fillId="6" borderId="9" xfId="0" applyFont="1" applyFill="1" applyBorder="1"/>
    <xf numFmtId="0" fontId="20" fillId="6" borderId="9" xfId="0" applyFont="1" applyFill="1" applyBorder="1"/>
    <xf numFmtId="164" fontId="12" fillId="6" borderId="9" xfId="0" applyNumberFormat="1" applyFont="1" applyFill="1" applyBorder="1"/>
    <xf numFmtId="164" fontId="17" fillId="6" borderId="9" xfId="0" applyNumberFormat="1" applyFont="1" applyFill="1" applyBorder="1"/>
    <xf numFmtId="0" fontId="19" fillId="6" borderId="9" xfId="0" applyFont="1" applyFill="1" applyBorder="1"/>
    <xf numFmtId="0" fontId="6" fillId="6" borderId="9" xfId="0" applyFont="1" applyFill="1" applyBorder="1"/>
    <xf numFmtId="0" fontId="4" fillId="6" borderId="9" xfId="0" applyFont="1" applyFill="1" applyBorder="1"/>
    <xf numFmtId="0" fontId="4" fillId="6" borderId="10" xfId="0" applyFont="1" applyFill="1" applyBorder="1" applyAlignment="1">
      <alignment wrapText="1"/>
    </xf>
    <xf numFmtId="0" fontId="0" fillId="6" borderId="9" xfId="0" applyFill="1" applyBorder="1"/>
    <xf numFmtId="164" fontId="12" fillId="3" borderId="0" xfId="0" applyNumberFormat="1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164" fontId="8" fillId="6" borderId="21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0" fontId="4" fillId="9" borderId="10" xfId="0" applyFont="1" applyFill="1" applyBorder="1" applyAlignment="1">
      <alignment wrapText="1"/>
    </xf>
    <xf numFmtId="0" fontId="0" fillId="9" borderId="9" xfId="0" applyFill="1" applyBorder="1"/>
    <xf numFmtId="0" fontId="5" fillId="9" borderId="9" xfId="0" applyFont="1" applyFill="1" applyBorder="1" applyAlignment="1">
      <alignment horizontal="center"/>
    </xf>
    <xf numFmtId="0" fontId="6" fillId="9" borderId="9" xfId="0" applyFont="1" applyFill="1" applyBorder="1"/>
    <xf numFmtId="0" fontId="0" fillId="9" borderId="11" xfId="0" applyFill="1" applyBorder="1"/>
    <xf numFmtId="0" fontId="4" fillId="9" borderId="9" xfId="0" applyFont="1" applyFill="1" applyBorder="1"/>
    <xf numFmtId="0" fontId="7" fillId="9" borderId="9" xfId="0" applyFont="1" applyFill="1" applyBorder="1"/>
    <xf numFmtId="164" fontId="7" fillId="9" borderId="9" xfId="0" applyNumberFormat="1" applyFont="1" applyFill="1" applyBorder="1"/>
    <xf numFmtId="0" fontId="7" fillId="9" borderId="11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right"/>
    </xf>
    <xf numFmtId="0" fontId="6" fillId="9" borderId="11" xfId="0" applyFont="1" applyFill="1" applyBorder="1"/>
    <xf numFmtId="0" fontId="2" fillId="9" borderId="3" xfId="0" applyFont="1" applyFill="1" applyBorder="1" applyAlignment="1">
      <alignment horizontal="right" wrapText="1"/>
    </xf>
    <xf numFmtId="0" fontId="2" fillId="9" borderId="4" xfId="0" applyFont="1" applyFill="1" applyBorder="1" applyAlignment="1">
      <alignment horizontal="right" wrapText="1"/>
    </xf>
    <xf numFmtId="164" fontId="3" fillId="9" borderId="21" xfId="1" applyNumberFormat="1" applyFont="1" applyFill="1" applyBorder="1" applyAlignment="1">
      <alignment horizontal="center"/>
    </xf>
    <xf numFmtId="0" fontId="2" fillId="9" borderId="21" xfId="0" applyFont="1" applyFill="1" applyBorder="1" applyAlignment="1">
      <alignment horizontal="right"/>
    </xf>
    <xf numFmtId="9" fontId="3" fillId="9" borderId="21" xfId="0" applyNumberFormat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12" fillId="9" borderId="10" xfId="0" applyFont="1" applyFill="1" applyBorder="1"/>
    <xf numFmtId="0" fontId="12" fillId="9" borderId="9" xfId="0" applyFont="1" applyFill="1" applyBorder="1"/>
    <xf numFmtId="164" fontId="12" fillId="9" borderId="9" xfId="0" applyNumberFormat="1" applyFont="1" applyFill="1" applyBorder="1"/>
    <xf numFmtId="0" fontId="17" fillId="9" borderId="9" xfId="0" applyFont="1" applyFill="1" applyBorder="1"/>
    <xf numFmtId="164" fontId="17" fillId="9" borderId="9" xfId="0" applyNumberFormat="1" applyFont="1" applyFill="1" applyBorder="1"/>
    <xf numFmtId="0" fontId="20" fillId="9" borderId="9" xfId="0" applyFont="1" applyFill="1" applyBorder="1"/>
    <xf numFmtId="0" fontId="19" fillId="9" borderId="9" xfId="0" applyFont="1" applyFill="1" applyBorder="1"/>
    <xf numFmtId="0" fontId="18" fillId="11" borderId="3" xfId="0" applyFont="1" applyFill="1" applyBorder="1" applyAlignment="1">
      <alignment horizontal="center" wrapText="1"/>
    </xf>
    <xf numFmtId="164" fontId="18" fillId="11" borderId="4" xfId="0" applyNumberFormat="1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wrapText="1"/>
    </xf>
    <xf numFmtId="0" fontId="2" fillId="9" borderId="8" xfId="0" applyFont="1" applyFill="1" applyBorder="1" applyAlignment="1">
      <alignment horizontal="right" wrapText="1"/>
    </xf>
    <xf numFmtId="164" fontId="10" fillId="3" borderId="1" xfId="0" applyNumberFormat="1" applyFont="1" applyFill="1" applyBorder="1" applyAlignment="1">
      <alignment horizontal="left"/>
    </xf>
    <xf numFmtId="164" fontId="10" fillId="3" borderId="8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  <xf numFmtId="0" fontId="24" fillId="10" borderId="5" xfId="0" applyFont="1" applyFill="1" applyBorder="1" applyAlignment="1">
      <alignment horizontal="center" wrapText="1"/>
    </xf>
    <xf numFmtId="0" fontId="24" fillId="10" borderId="21" xfId="0" applyFont="1" applyFill="1" applyBorder="1" applyAlignment="1">
      <alignment horizontal="center" wrapText="1"/>
    </xf>
    <xf numFmtId="0" fontId="9" fillId="9" borderId="22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23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right" wrapText="1"/>
    </xf>
    <xf numFmtId="0" fontId="2" fillId="9" borderId="6" xfId="0" applyFont="1" applyFill="1" applyBorder="1" applyAlignment="1">
      <alignment horizontal="right" wrapText="1"/>
    </xf>
    <xf numFmtId="164" fontId="10" fillId="3" borderId="5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horizontal="left"/>
    </xf>
    <xf numFmtId="9" fontId="10" fillId="3" borderId="5" xfId="0" applyNumberFormat="1" applyFont="1" applyFill="1" applyBorder="1" applyAlignment="1">
      <alignment horizontal="left"/>
    </xf>
    <xf numFmtId="9" fontId="10" fillId="3" borderId="6" xfId="0" applyNumberFormat="1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1" fillId="4" borderId="24" xfId="0" applyFont="1" applyFill="1" applyBorder="1" applyAlignment="1">
      <alignment horizontal="right" vertical="center" wrapText="1"/>
    </xf>
    <xf numFmtId="0" fontId="2" fillId="9" borderId="2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wrapText="1"/>
    </xf>
    <xf numFmtId="0" fontId="11" fillId="8" borderId="2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right" wrapText="1"/>
    </xf>
    <xf numFmtId="0" fontId="2" fillId="6" borderId="8" xfId="0" applyFont="1" applyFill="1" applyBorder="1" applyAlignment="1">
      <alignment horizontal="right" wrapText="1"/>
    </xf>
    <xf numFmtId="0" fontId="22" fillId="10" borderId="2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2" fillId="10" borderId="23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0" fontId="2" fillId="6" borderId="6" xfId="0" applyFont="1" applyFill="1" applyBorder="1" applyAlignment="1">
      <alignment horizontal="right" wrapText="1"/>
    </xf>
    <xf numFmtId="0" fontId="2" fillId="6" borderId="2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24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A6A8"/>
      <color rgb="FF46A5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1041400</xdr:colOff>
      <xdr:row>39</xdr:row>
      <xdr:rowOff>105390</xdr:rowOff>
    </xdr:from>
    <xdr:to>
      <xdr:col>4</xdr:col>
      <xdr:colOff>2921000</xdr:colOff>
      <xdr:row>48</xdr:row>
      <xdr:rowOff>98158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8E637-4486-A915-D810-811AC614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15713690"/>
          <a:ext cx="5740400" cy="1821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1371600</xdr:colOff>
      <xdr:row>40</xdr:row>
      <xdr:rowOff>38100</xdr:rowOff>
    </xdr:from>
    <xdr:to>
      <xdr:col>4</xdr:col>
      <xdr:colOff>2433526</xdr:colOff>
      <xdr:row>47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168960-9255-4A56-9431-F9484E8D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1200" y="15862300"/>
          <a:ext cx="4922726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1F7E-6AE9-7847-890C-E96696A2B77E}">
  <sheetPr>
    <pageSetUpPr fitToPage="1"/>
  </sheetPr>
  <dimension ref="A1:H53"/>
  <sheetViews>
    <sheetView tabSelected="1" workbookViewId="0">
      <pane ySplit="9" topLeftCell="A38" activePane="bottomLeft" state="frozen"/>
      <selection pane="bottomLeft" activeCell="J3" sqref="J3"/>
    </sheetView>
  </sheetViews>
  <sheetFormatPr baseColWidth="10" defaultRowHeight="16" x14ac:dyDescent="0.2"/>
  <cols>
    <col min="1" max="1" width="38.83203125" customWidth="1"/>
    <col min="2" max="2" width="2.5" customWidth="1"/>
    <col min="3" max="3" width="48.1640625" customWidth="1"/>
    <col min="4" max="4" width="2.5" bestFit="1" customWidth="1"/>
    <col min="5" max="5" width="46.1640625" customWidth="1"/>
    <col min="6" max="6" width="2.33203125" customWidth="1"/>
    <col min="7" max="7" width="48.83203125" customWidth="1"/>
    <col min="8" max="8" width="2.33203125" customWidth="1"/>
  </cols>
  <sheetData>
    <row r="1" spans="1:8" ht="34" customHeight="1" x14ac:dyDescent="0.2">
      <c r="A1" s="88" t="s">
        <v>47</v>
      </c>
      <c r="B1" s="89"/>
      <c r="C1" s="89"/>
      <c r="D1" s="89"/>
      <c r="E1" s="89"/>
      <c r="F1" s="89"/>
      <c r="G1" s="89"/>
      <c r="H1" s="89"/>
    </row>
    <row r="2" spans="1:8" ht="41" customHeight="1" thickBot="1" x14ac:dyDescent="0.25">
      <c r="A2" s="90" t="s">
        <v>0</v>
      </c>
      <c r="B2" s="91"/>
      <c r="C2" s="91"/>
      <c r="D2" s="91"/>
      <c r="E2" s="91"/>
      <c r="F2" s="91"/>
      <c r="G2" s="91"/>
      <c r="H2" s="92"/>
    </row>
    <row r="3" spans="1:8" ht="27" customHeight="1" thickBot="1" x14ac:dyDescent="0.35">
      <c r="A3" s="98" t="s">
        <v>1</v>
      </c>
      <c r="B3" s="99"/>
      <c r="C3" s="99"/>
      <c r="D3" s="99"/>
      <c r="E3" s="99"/>
      <c r="F3" s="99"/>
      <c r="G3" s="99"/>
      <c r="H3" s="61"/>
    </row>
    <row r="4" spans="1:8" ht="25" thickBot="1" x14ac:dyDescent="0.35">
      <c r="A4" s="93" t="s">
        <v>2</v>
      </c>
      <c r="B4" s="94"/>
      <c r="C4" s="95">
        <v>0</v>
      </c>
      <c r="D4" s="96"/>
      <c r="E4" s="70" t="s">
        <v>3</v>
      </c>
      <c r="F4" s="95">
        <v>0</v>
      </c>
      <c r="G4" s="97"/>
      <c r="H4" s="62"/>
    </row>
    <row r="5" spans="1:8" ht="25" thickBot="1" x14ac:dyDescent="0.35">
      <c r="A5" s="106" t="s">
        <v>4</v>
      </c>
      <c r="B5" s="107"/>
      <c r="C5" s="108">
        <v>0</v>
      </c>
      <c r="D5" s="109"/>
      <c r="E5" s="71" t="s">
        <v>5</v>
      </c>
      <c r="F5" s="110" t="e">
        <f>(C4+C5)/F4</f>
        <v>#DIV/0!</v>
      </c>
      <c r="G5" s="111"/>
      <c r="H5" s="62"/>
    </row>
    <row r="6" spans="1:8" ht="15" customHeight="1" thickBot="1" x14ac:dyDescent="0.35">
      <c r="A6" s="118"/>
      <c r="B6" s="119"/>
      <c r="C6" s="119"/>
      <c r="D6" s="119"/>
      <c r="E6" s="119"/>
      <c r="F6" s="119"/>
      <c r="G6" s="119"/>
      <c r="H6" s="120"/>
    </row>
    <row r="7" spans="1:8" ht="27" customHeight="1" thickBot="1" x14ac:dyDescent="0.35">
      <c r="A7" s="114" t="s">
        <v>38</v>
      </c>
      <c r="B7" s="115"/>
      <c r="C7" s="13" t="s">
        <v>35</v>
      </c>
      <c r="D7" s="63"/>
      <c r="E7" s="13" t="s">
        <v>36</v>
      </c>
      <c r="F7" s="63"/>
      <c r="G7" s="13" t="s">
        <v>37</v>
      </c>
      <c r="H7" s="63"/>
    </row>
    <row r="8" spans="1:8" ht="22" customHeight="1" thickBot="1" x14ac:dyDescent="0.3">
      <c r="A8" s="116"/>
      <c r="B8" s="117"/>
      <c r="C8" s="14"/>
      <c r="D8" s="72"/>
      <c r="E8" s="11"/>
      <c r="F8" s="72"/>
      <c r="G8" s="12"/>
      <c r="H8" s="64"/>
    </row>
    <row r="9" spans="1:8" ht="12" customHeight="1" thickBot="1" x14ac:dyDescent="0.35">
      <c r="A9" s="73"/>
      <c r="B9" s="74"/>
      <c r="C9" s="75"/>
      <c r="D9" s="75"/>
      <c r="E9" s="76"/>
      <c r="F9" s="77"/>
      <c r="G9" s="77"/>
      <c r="H9" s="65"/>
    </row>
    <row r="10" spans="1:8" ht="28" thickBot="1" x14ac:dyDescent="0.35">
      <c r="A10" s="15" t="s">
        <v>39</v>
      </c>
      <c r="B10" s="78"/>
      <c r="C10" s="112" t="s">
        <v>34</v>
      </c>
      <c r="D10" s="113"/>
      <c r="E10" s="113"/>
      <c r="F10" s="113"/>
      <c r="G10" s="113"/>
      <c r="H10" s="66"/>
    </row>
    <row r="11" spans="1:8" ht="22" x14ac:dyDescent="0.25">
      <c r="A11" s="16" t="s">
        <v>6</v>
      </c>
      <c r="B11" s="79"/>
      <c r="C11" s="17">
        <v>0</v>
      </c>
      <c r="D11" s="79"/>
      <c r="E11" s="17">
        <v>0</v>
      </c>
      <c r="F11" s="79"/>
      <c r="G11" s="17">
        <v>0</v>
      </c>
      <c r="H11" s="67"/>
    </row>
    <row r="12" spans="1:8" ht="22" x14ac:dyDescent="0.25">
      <c r="A12" s="18" t="s">
        <v>7</v>
      </c>
      <c r="B12" s="80"/>
      <c r="C12" s="19">
        <v>0</v>
      </c>
      <c r="D12" s="80"/>
      <c r="E12" s="19">
        <v>0</v>
      </c>
      <c r="F12" s="80"/>
      <c r="G12" s="19">
        <v>0</v>
      </c>
      <c r="H12" s="67"/>
    </row>
    <row r="13" spans="1:8" ht="44" x14ac:dyDescent="0.25">
      <c r="A13" s="18" t="s">
        <v>8</v>
      </c>
      <c r="B13" s="80"/>
      <c r="C13" s="19">
        <v>0</v>
      </c>
      <c r="D13" s="80"/>
      <c r="E13" s="19">
        <v>0</v>
      </c>
      <c r="F13" s="80"/>
      <c r="G13" s="19">
        <v>0</v>
      </c>
      <c r="H13" s="67"/>
    </row>
    <row r="14" spans="1:8" ht="22" x14ac:dyDescent="0.25">
      <c r="A14" s="18" t="s">
        <v>9</v>
      </c>
      <c r="B14" s="80"/>
      <c r="C14" s="20">
        <v>0</v>
      </c>
      <c r="D14" s="80"/>
      <c r="E14" s="20">
        <f>C14</f>
        <v>0</v>
      </c>
      <c r="F14" s="80"/>
      <c r="G14" s="20">
        <f>C14</f>
        <v>0</v>
      </c>
      <c r="H14" s="67"/>
    </row>
    <row r="15" spans="1:8" ht="22" x14ac:dyDescent="0.25">
      <c r="A15" s="18" t="s">
        <v>10</v>
      </c>
      <c r="B15" s="80"/>
      <c r="C15" s="20">
        <v>0</v>
      </c>
      <c r="D15" s="80"/>
      <c r="E15" s="20">
        <f>C15</f>
        <v>0</v>
      </c>
      <c r="F15" s="80"/>
      <c r="G15" s="20">
        <f>E15</f>
        <v>0</v>
      </c>
      <c r="H15" s="67">
        <v>0</v>
      </c>
    </row>
    <row r="16" spans="1:8" ht="22" x14ac:dyDescent="0.25">
      <c r="A16" s="18" t="s">
        <v>30</v>
      </c>
      <c r="B16" s="80"/>
      <c r="C16" s="21">
        <f>C11*C12/360</f>
        <v>0</v>
      </c>
      <c r="D16" s="80"/>
      <c r="E16" s="21">
        <f>E11*E12/360</f>
        <v>0</v>
      </c>
      <c r="F16" s="80"/>
      <c r="G16" s="21">
        <f>G11*G12/360</f>
        <v>0</v>
      </c>
      <c r="H16" s="67"/>
    </row>
    <row r="17" spans="1:8" ht="89" thickBot="1" x14ac:dyDescent="0.3">
      <c r="A17" s="22" t="s">
        <v>11</v>
      </c>
      <c r="B17" s="80"/>
      <c r="C17" s="23">
        <v>0</v>
      </c>
      <c r="D17" s="80"/>
      <c r="E17" s="23">
        <f>C17</f>
        <v>0</v>
      </c>
      <c r="F17" s="80"/>
      <c r="G17" s="23">
        <f>E17</f>
        <v>0</v>
      </c>
      <c r="H17" s="67"/>
    </row>
    <row r="18" spans="1:8" ht="22" x14ac:dyDescent="0.25">
      <c r="A18" s="16" t="s">
        <v>12</v>
      </c>
      <c r="B18" s="80"/>
      <c r="C18" s="17">
        <f>C11*C13</f>
        <v>0</v>
      </c>
      <c r="D18" s="80"/>
      <c r="E18" s="17">
        <f>E11*E13</f>
        <v>0</v>
      </c>
      <c r="F18" s="80"/>
      <c r="G18" s="17">
        <f>G11*G13</f>
        <v>0</v>
      </c>
      <c r="H18" s="67"/>
    </row>
    <row r="19" spans="1:8" ht="22" x14ac:dyDescent="0.25">
      <c r="A19" s="24" t="s">
        <v>40</v>
      </c>
      <c r="B19" s="80"/>
      <c r="C19" s="21">
        <f>C16*C17</f>
        <v>0</v>
      </c>
      <c r="D19" s="80"/>
      <c r="E19" s="21">
        <f>E16*E17</f>
        <v>0</v>
      </c>
      <c r="F19" s="80"/>
      <c r="G19" s="21">
        <f>G16*G17</f>
        <v>0</v>
      </c>
      <c r="H19" s="67"/>
    </row>
    <row r="20" spans="1:8" ht="22" x14ac:dyDescent="0.25">
      <c r="A20" s="18" t="s">
        <v>13</v>
      </c>
      <c r="B20" s="80"/>
      <c r="C20" s="25">
        <v>0</v>
      </c>
      <c r="D20" s="81"/>
      <c r="E20" s="25">
        <v>0</v>
      </c>
      <c r="F20" s="81"/>
      <c r="G20" s="25">
        <v>0</v>
      </c>
      <c r="H20" s="68"/>
    </row>
    <row r="21" spans="1:8" ht="22" x14ac:dyDescent="0.25">
      <c r="A21" s="18" t="s">
        <v>14</v>
      </c>
      <c r="B21" s="80"/>
      <c r="C21" s="25">
        <v>0</v>
      </c>
      <c r="D21" s="81"/>
      <c r="E21" s="25">
        <v>0</v>
      </c>
      <c r="F21" s="81"/>
      <c r="G21" s="25">
        <v>0</v>
      </c>
      <c r="H21" s="68"/>
    </row>
    <row r="22" spans="1:8" ht="22" x14ac:dyDescent="0.25">
      <c r="A22" s="18" t="s">
        <v>15</v>
      </c>
      <c r="B22" s="80"/>
      <c r="C22" s="25">
        <v>0</v>
      </c>
      <c r="D22" s="81"/>
      <c r="E22" s="25">
        <v>0</v>
      </c>
      <c r="F22" s="81"/>
      <c r="G22" s="25">
        <v>0</v>
      </c>
      <c r="H22" s="68"/>
    </row>
    <row r="23" spans="1:8" ht="22" x14ac:dyDescent="0.25">
      <c r="A23" s="18" t="s">
        <v>16</v>
      </c>
      <c r="B23" s="80"/>
      <c r="C23" s="25">
        <v>0</v>
      </c>
      <c r="D23" s="81"/>
      <c r="E23" s="25">
        <v>0</v>
      </c>
      <c r="F23" s="81"/>
      <c r="G23" s="25">
        <v>0</v>
      </c>
      <c r="H23" s="68"/>
    </row>
    <row r="24" spans="1:8" ht="22" x14ac:dyDescent="0.25">
      <c r="A24" s="18" t="s">
        <v>17</v>
      </c>
      <c r="B24" s="80"/>
      <c r="C24" s="25">
        <v>0</v>
      </c>
      <c r="D24" s="81"/>
      <c r="E24" s="25">
        <v>0</v>
      </c>
      <c r="F24" s="81"/>
      <c r="G24" s="25">
        <v>0</v>
      </c>
      <c r="H24" s="68"/>
    </row>
    <row r="25" spans="1:8" ht="22" x14ac:dyDescent="0.25">
      <c r="A25" s="18" t="s">
        <v>18</v>
      </c>
      <c r="B25" s="80"/>
      <c r="C25" s="25">
        <v>0</v>
      </c>
      <c r="D25" s="81"/>
      <c r="E25" s="25">
        <v>0</v>
      </c>
      <c r="F25" s="81"/>
      <c r="G25" s="25">
        <v>0</v>
      </c>
      <c r="H25" s="68"/>
    </row>
    <row r="26" spans="1:8" ht="22" x14ac:dyDescent="0.25">
      <c r="A26" s="18" t="s">
        <v>19</v>
      </c>
      <c r="B26" s="80"/>
      <c r="C26" s="25">
        <v>0</v>
      </c>
      <c r="D26" s="81"/>
      <c r="E26" s="25">
        <v>0</v>
      </c>
      <c r="F26" s="81"/>
      <c r="G26" s="25">
        <v>0</v>
      </c>
      <c r="H26" s="68"/>
    </row>
    <row r="27" spans="1:8" ht="22" x14ac:dyDescent="0.25">
      <c r="A27" s="18" t="s">
        <v>20</v>
      </c>
      <c r="B27" s="80"/>
      <c r="C27" s="25">
        <v>0</v>
      </c>
      <c r="D27" s="81"/>
      <c r="E27" s="25">
        <v>0</v>
      </c>
      <c r="F27" s="81"/>
      <c r="G27" s="25">
        <v>0</v>
      </c>
      <c r="H27" s="68"/>
    </row>
    <row r="28" spans="1:8" ht="22" x14ac:dyDescent="0.25">
      <c r="A28" s="18" t="s">
        <v>21</v>
      </c>
      <c r="B28" s="80"/>
      <c r="C28" s="25">
        <v>0</v>
      </c>
      <c r="D28" s="81"/>
      <c r="E28" s="25">
        <v>0</v>
      </c>
      <c r="F28" s="81"/>
      <c r="G28" s="25">
        <v>0</v>
      </c>
      <c r="H28" s="68"/>
    </row>
    <row r="29" spans="1:8" ht="22" x14ac:dyDescent="0.25">
      <c r="A29" s="18" t="s">
        <v>21</v>
      </c>
      <c r="B29" s="80"/>
      <c r="C29" s="25">
        <v>0</v>
      </c>
      <c r="D29" s="81"/>
      <c r="E29" s="25">
        <v>0</v>
      </c>
      <c r="F29" s="81"/>
      <c r="G29" s="25">
        <v>0</v>
      </c>
      <c r="H29" s="68"/>
    </row>
    <row r="30" spans="1:8" ht="23" thickBot="1" x14ac:dyDescent="0.3">
      <c r="A30" s="26" t="s">
        <v>21</v>
      </c>
      <c r="B30" s="80"/>
      <c r="C30" s="27">
        <v>0</v>
      </c>
      <c r="D30" s="81"/>
      <c r="E30" s="28">
        <v>0</v>
      </c>
      <c r="F30" s="81"/>
      <c r="G30" s="27">
        <v>0</v>
      </c>
      <c r="H30" s="68"/>
    </row>
    <row r="31" spans="1:8" ht="23" thickBot="1" x14ac:dyDescent="0.3">
      <c r="A31" s="2" t="s">
        <v>22</v>
      </c>
      <c r="B31" s="82"/>
      <c r="C31" s="3">
        <f>SUM(C18:C30)</f>
        <v>0</v>
      </c>
      <c r="D31" s="83"/>
      <c r="E31" s="3">
        <f>SUM(E18:E30)</f>
        <v>0</v>
      </c>
      <c r="F31" s="83"/>
      <c r="G31" s="3">
        <f>SUM(G18:G30)</f>
        <v>0</v>
      </c>
      <c r="H31" s="68"/>
    </row>
    <row r="32" spans="1:8" ht="23" thickBot="1" x14ac:dyDescent="0.3">
      <c r="A32" s="2" t="s">
        <v>23</v>
      </c>
      <c r="B32" s="82"/>
      <c r="C32" s="3">
        <f>C11*C12/12</f>
        <v>0</v>
      </c>
      <c r="D32" s="82"/>
      <c r="E32" s="3">
        <f>E11*E12/12</f>
        <v>0</v>
      </c>
      <c r="F32" s="82"/>
      <c r="G32" s="3">
        <f>G11*G12/12</f>
        <v>0</v>
      </c>
      <c r="H32" s="67"/>
    </row>
    <row r="33" spans="1:8" ht="23" thickBot="1" x14ac:dyDescent="0.3">
      <c r="A33" s="2" t="s">
        <v>24</v>
      </c>
      <c r="B33" s="82"/>
      <c r="C33" s="3">
        <f>C15*C26</f>
        <v>0</v>
      </c>
      <c r="D33" s="82"/>
      <c r="E33" s="3">
        <f>E15*E26</f>
        <v>0</v>
      </c>
      <c r="F33" s="82"/>
      <c r="G33" s="3">
        <f>G15*G26</f>
        <v>0</v>
      </c>
      <c r="H33" s="67"/>
    </row>
    <row r="34" spans="1:8" ht="23" thickBot="1" x14ac:dyDescent="0.3">
      <c r="A34" s="2" t="s">
        <v>25</v>
      </c>
      <c r="B34" s="82"/>
      <c r="C34" s="4">
        <f>C11-($C$4+$C$5+C31)</f>
        <v>0</v>
      </c>
      <c r="D34" s="82"/>
      <c r="E34" s="4">
        <f>E11-($C$4+$C$5+E31)</f>
        <v>0</v>
      </c>
      <c r="F34" s="82"/>
      <c r="G34" s="4">
        <f>G11-($C$4+$C$5+G31)</f>
        <v>0</v>
      </c>
      <c r="H34" s="67"/>
    </row>
    <row r="35" spans="1:8" ht="45" thickBot="1" x14ac:dyDescent="0.3">
      <c r="A35" s="2" t="s">
        <v>26</v>
      </c>
      <c r="B35" s="67"/>
      <c r="C35" s="3">
        <f>C32*C14</f>
        <v>0</v>
      </c>
      <c r="D35" s="82"/>
      <c r="E35" s="3">
        <f>E32*E14</f>
        <v>0</v>
      </c>
      <c r="F35" s="82"/>
      <c r="G35" s="3">
        <f>G32*G14</f>
        <v>0</v>
      </c>
      <c r="H35" s="67"/>
    </row>
    <row r="36" spans="1:8" ht="31" thickBot="1" x14ac:dyDescent="0.4">
      <c r="A36" s="86" t="s">
        <v>41</v>
      </c>
      <c r="B36" s="67"/>
      <c r="C36" s="87">
        <f>($C$4+$C$5+C31)-C11</f>
        <v>0</v>
      </c>
      <c r="D36" s="80"/>
      <c r="E36" s="87">
        <f>($C$4+$C$5+E31)-E11</f>
        <v>0</v>
      </c>
      <c r="F36" s="80"/>
      <c r="G36" s="87">
        <f>($C$4+$C$5+G31)-G11</f>
        <v>0</v>
      </c>
      <c r="H36" s="67"/>
    </row>
    <row r="37" spans="1:8" ht="61" thickBot="1" x14ac:dyDescent="0.4">
      <c r="A37" s="86" t="s">
        <v>42</v>
      </c>
      <c r="B37" s="84"/>
      <c r="C37" s="87">
        <f>C35+C31</f>
        <v>0</v>
      </c>
      <c r="D37" s="85"/>
      <c r="E37" s="87">
        <f>E35+E31</f>
        <v>0</v>
      </c>
      <c r="F37" s="85"/>
      <c r="G37" s="87">
        <f>G35+G31</f>
        <v>0</v>
      </c>
      <c r="H37" s="67"/>
    </row>
    <row r="38" spans="1:8" ht="61" thickBot="1" x14ac:dyDescent="0.4">
      <c r="A38" s="86" t="s">
        <v>43</v>
      </c>
      <c r="B38" s="84"/>
      <c r="C38" s="87">
        <f>+($C$4+$C$5+C37)-C11</f>
        <v>0</v>
      </c>
      <c r="D38" s="85"/>
      <c r="E38" s="87">
        <f>+($C$4+$C$5+E37)-E11</f>
        <v>0</v>
      </c>
      <c r="F38" s="85"/>
      <c r="G38" s="87">
        <f>+($C$4+$C$5+G37)-G11</f>
        <v>0</v>
      </c>
      <c r="H38" s="67"/>
    </row>
    <row r="39" spans="1:8" ht="153" customHeight="1" thickBot="1" x14ac:dyDescent="0.25">
      <c r="A39" s="29" t="s">
        <v>27</v>
      </c>
      <c r="B39" s="69"/>
      <c r="C39" s="30" t="s">
        <v>28</v>
      </c>
      <c r="D39" s="69"/>
      <c r="E39" s="1"/>
      <c r="F39" s="69"/>
      <c r="G39" s="1"/>
      <c r="H39" s="69"/>
    </row>
    <row r="40" spans="1:8" x14ac:dyDescent="0.2">
      <c r="A40" s="121"/>
      <c r="B40" s="122"/>
      <c r="C40" s="122"/>
      <c r="D40" s="122"/>
      <c r="E40" s="122"/>
      <c r="F40" s="122"/>
      <c r="G40" s="122"/>
      <c r="H40" s="123"/>
    </row>
    <row r="41" spans="1:8" x14ac:dyDescent="0.2">
      <c r="A41" s="124"/>
      <c r="B41" s="125"/>
      <c r="C41" s="125"/>
      <c r="D41" s="125"/>
      <c r="E41" s="125"/>
      <c r="F41" s="125"/>
      <c r="G41" s="125"/>
      <c r="H41" s="126"/>
    </row>
    <row r="42" spans="1:8" x14ac:dyDescent="0.2">
      <c r="A42" s="124"/>
      <c r="B42" s="125"/>
      <c r="C42" s="125"/>
      <c r="D42" s="125"/>
      <c r="E42" s="125"/>
      <c r="F42" s="125"/>
      <c r="G42" s="125"/>
      <c r="H42" s="126"/>
    </row>
    <row r="43" spans="1:8" x14ac:dyDescent="0.2">
      <c r="A43" s="124"/>
      <c r="B43" s="125"/>
      <c r="C43" s="125"/>
      <c r="D43" s="125"/>
      <c r="E43" s="125"/>
      <c r="F43" s="125"/>
      <c r="G43" s="125"/>
      <c r="H43" s="126"/>
    </row>
    <row r="44" spans="1:8" x14ac:dyDescent="0.2">
      <c r="A44" s="124"/>
      <c r="B44" s="125"/>
      <c r="C44" s="125"/>
      <c r="D44" s="125"/>
      <c r="E44" s="125"/>
      <c r="F44" s="125"/>
      <c r="G44" s="125"/>
      <c r="H44" s="126"/>
    </row>
    <row r="45" spans="1:8" x14ac:dyDescent="0.2">
      <c r="A45" s="124"/>
      <c r="B45" s="125"/>
      <c r="C45" s="125"/>
      <c r="D45" s="125"/>
      <c r="E45" s="125"/>
      <c r="F45" s="125"/>
      <c r="G45" s="125"/>
      <c r="H45" s="126"/>
    </row>
    <row r="46" spans="1:8" x14ac:dyDescent="0.2">
      <c r="A46" s="124"/>
      <c r="B46" s="125"/>
      <c r="C46" s="125"/>
      <c r="D46" s="125"/>
      <c r="E46" s="125"/>
      <c r="F46" s="125"/>
      <c r="G46" s="125"/>
      <c r="H46" s="126"/>
    </row>
    <row r="47" spans="1:8" x14ac:dyDescent="0.2">
      <c r="A47" s="124"/>
      <c r="B47" s="125"/>
      <c r="C47" s="125"/>
      <c r="D47" s="125"/>
      <c r="E47" s="125"/>
      <c r="F47" s="125"/>
      <c r="G47" s="125"/>
      <c r="H47" s="126"/>
    </row>
    <row r="48" spans="1:8" x14ac:dyDescent="0.2">
      <c r="A48" s="124"/>
      <c r="B48" s="125"/>
      <c r="C48" s="125"/>
      <c r="D48" s="125"/>
      <c r="E48" s="125"/>
      <c r="F48" s="125"/>
      <c r="G48" s="125"/>
      <c r="H48" s="126"/>
    </row>
    <row r="49" spans="1:8" ht="14" customHeight="1" x14ac:dyDescent="0.2">
      <c r="A49" s="124"/>
      <c r="B49" s="125"/>
      <c r="C49" s="125"/>
      <c r="D49" s="125"/>
      <c r="E49" s="125"/>
      <c r="F49" s="125"/>
      <c r="G49" s="125"/>
      <c r="H49" s="126"/>
    </row>
    <row r="50" spans="1:8" ht="24" x14ac:dyDescent="0.3">
      <c r="A50" s="100" t="s">
        <v>29</v>
      </c>
      <c r="B50" s="101"/>
      <c r="C50" s="101"/>
      <c r="D50" s="101"/>
      <c r="E50" s="101"/>
      <c r="F50" s="101"/>
      <c r="G50" s="101"/>
      <c r="H50" s="102"/>
    </row>
    <row r="51" spans="1:8" ht="24" x14ac:dyDescent="0.3">
      <c r="A51" s="100" t="s">
        <v>44</v>
      </c>
      <c r="B51" s="101"/>
      <c r="C51" s="101"/>
      <c r="D51" s="101"/>
      <c r="E51" s="101"/>
      <c r="F51" s="101"/>
      <c r="G51" s="101"/>
      <c r="H51" s="102"/>
    </row>
    <row r="52" spans="1:8" ht="24" x14ac:dyDescent="0.3">
      <c r="A52" s="100" t="s">
        <v>45</v>
      </c>
      <c r="B52" s="101"/>
      <c r="C52" s="101"/>
      <c r="D52" s="101"/>
      <c r="E52" s="101"/>
      <c r="F52" s="101"/>
      <c r="G52" s="101"/>
      <c r="H52" s="102"/>
    </row>
    <row r="53" spans="1:8" ht="25" thickBot="1" x14ac:dyDescent="0.35">
      <c r="A53" s="103" t="s">
        <v>46</v>
      </c>
      <c r="B53" s="104"/>
      <c r="C53" s="104"/>
      <c r="D53" s="104"/>
      <c r="E53" s="104"/>
      <c r="F53" s="104"/>
      <c r="G53" s="104"/>
      <c r="H53" s="105"/>
    </row>
  </sheetData>
  <mergeCells count="17">
    <mergeCell ref="A51:H51"/>
    <mergeCell ref="A52:H52"/>
    <mergeCell ref="A53:H53"/>
    <mergeCell ref="A5:B5"/>
    <mergeCell ref="C5:D5"/>
    <mergeCell ref="F5:G5"/>
    <mergeCell ref="A50:H50"/>
    <mergeCell ref="C10:G10"/>
    <mergeCell ref="A7:B8"/>
    <mergeCell ref="A6:H6"/>
    <mergeCell ref="A40:H49"/>
    <mergeCell ref="A1:H1"/>
    <mergeCell ref="A2:H2"/>
    <mergeCell ref="A4:B4"/>
    <mergeCell ref="C4:D4"/>
    <mergeCell ref="F4:G4"/>
    <mergeCell ref="A3:G3"/>
  </mergeCells>
  <pageMargins left="0.7" right="0.7" top="0.75" bottom="0.75" header="0.3" footer="0.3"/>
  <pageSetup scale="4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104C-E14D-924E-9BD3-7E91B8E714EB}">
  <dimension ref="A1:H53"/>
  <sheetViews>
    <sheetView workbookViewId="0">
      <selection activeCell="A40" sqref="A40:H49"/>
    </sheetView>
  </sheetViews>
  <sheetFormatPr baseColWidth="10" defaultRowHeight="16" x14ac:dyDescent="0.2"/>
  <cols>
    <col min="1" max="1" width="38.83203125" customWidth="1"/>
    <col min="2" max="2" width="2.5" customWidth="1"/>
    <col min="3" max="3" width="48.1640625" customWidth="1"/>
    <col min="4" max="4" width="2.5" bestFit="1" customWidth="1"/>
    <col min="5" max="5" width="46.1640625" customWidth="1"/>
    <col min="6" max="6" width="2.33203125" customWidth="1"/>
    <col min="7" max="7" width="48.83203125" customWidth="1"/>
    <col min="8" max="8" width="2.33203125" customWidth="1"/>
  </cols>
  <sheetData>
    <row r="1" spans="1:8" ht="34" customHeight="1" x14ac:dyDescent="0.2">
      <c r="A1" s="127" t="s">
        <v>48</v>
      </c>
      <c r="B1" s="128"/>
      <c r="C1" s="128"/>
      <c r="D1" s="128"/>
      <c r="E1" s="128"/>
      <c r="F1" s="128"/>
      <c r="G1" s="128"/>
      <c r="H1" s="129"/>
    </row>
    <row r="2" spans="1:8" ht="41" customHeight="1" thickBot="1" x14ac:dyDescent="0.25">
      <c r="A2" s="130" t="s">
        <v>0</v>
      </c>
      <c r="B2" s="131"/>
      <c r="C2" s="131"/>
      <c r="D2" s="131"/>
      <c r="E2" s="131"/>
      <c r="F2" s="131"/>
      <c r="G2" s="131"/>
      <c r="H2" s="132"/>
    </row>
    <row r="3" spans="1:8" ht="27" customHeight="1" thickBot="1" x14ac:dyDescent="0.35">
      <c r="A3" s="133" t="s">
        <v>1</v>
      </c>
      <c r="B3" s="134"/>
      <c r="C3" s="134"/>
      <c r="D3" s="134"/>
      <c r="E3" s="134"/>
      <c r="F3" s="134"/>
      <c r="G3" s="134"/>
      <c r="H3" s="50"/>
    </row>
    <row r="4" spans="1:8" ht="25" thickBot="1" x14ac:dyDescent="0.35">
      <c r="A4" s="135" t="s">
        <v>2</v>
      </c>
      <c r="B4" s="136"/>
      <c r="C4" s="95">
        <v>200000</v>
      </c>
      <c r="D4" s="96"/>
      <c r="E4" s="33" t="s">
        <v>3</v>
      </c>
      <c r="F4" s="95">
        <v>350000</v>
      </c>
      <c r="G4" s="97"/>
      <c r="H4" s="51"/>
    </row>
    <row r="5" spans="1:8" ht="25" thickBot="1" x14ac:dyDescent="0.35">
      <c r="A5" s="143" t="s">
        <v>4</v>
      </c>
      <c r="B5" s="144"/>
      <c r="C5" s="108">
        <v>50000</v>
      </c>
      <c r="D5" s="109"/>
      <c r="E5" s="34" t="s">
        <v>5</v>
      </c>
      <c r="F5" s="110">
        <f>(C4+C5)/F4</f>
        <v>0.7142857142857143</v>
      </c>
      <c r="G5" s="111"/>
      <c r="H5" s="51"/>
    </row>
    <row r="6" spans="1:8" ht="15" customHeight="1" thickBot="1" x14ac:dyDescent="0.35">
      <c r="A6" s="145"/>
      <c r="B6" s="146"/>
      <c r="C6" s="146"/>
      <c r="D6" s="146"/>
      <c r="E6" s="146"/>
      <c r="F6" s="146"/>
      <c r="G6" s="146"/>
      <c r="H6" s="147"/>
    </row>
    <row r="7" spans="1:8" ht="27" customHeight="1" thickBot="1" x14ac:dyDescent="0.35">
      <c r="A7" s="148" t="s">
        <v>38</v>
      </c>
      <c r="B7" s="149"/>
      <c r="C7" s="57" t="s">
        <v>35</v>
      </c>
      <c r="D7" s="5"/>
      <c r="E7" s="57" t="s">
        <v>36</v>
      </c>
      <c r="F7" s="5"/>
      <c r="G7" s="57" t="s">
        <v>37</v>
      </c>
      <c r="H7" s="5"/>
    </row>
    <row r="8" spans="1:8" ht="22" customHeight="1" thickBot="1" x14ac:dyDescent="0.3">
      <c r="A8" s="150"/>
      <c r="B8" s="151"/>
      <c r="C8" s="14" t="s">
        <v>31</v>
      </c>
      <c r="D8" s="9"/>
      <c r="E8" s="11" t="s">
        <v>32</v>
      </c>
      <c r="F8" s="9"/>
      <c r="G8" s="12" t="s">
        <v>33</v>
      </c>
      <c r="H8" s="48"/>
    </row>
    <row r="9" spans="1:8" ht="12" customHeight="1" thickBot="1" x14ac:dyDescent="0.35">
      <c r="A9" s="35"/>
      <c r="B9" s="36"/>
      <c r="C9" s="37"/>
      <c r="D9" s="37"/>
      <c r="E9" s="38"/>
      <c r="F9" s="39"/>
      <c r="G9" s="39"/>
      <c r="H9" s="10"/>
    </row>
    <row r="10" spans="1:8" ht="28" thickBot="1" x14ac:dyDescent="0.35">
      <c r="A10" s="58" t="s">
        <v>39</v>
      </c>
      <c r="B10" s="40"/>
      <c r="C10" s="152" t="s">
        <v>34</v>
      </c>
      <c r="D10" s="153"/>
      <c r="E10" s="153"/>
      <c r="F10" s="153"/>
      <c r="G10" s="153"/>
      <c r="H10" s="49"/>
    </row>
    <row r="11" spans="1:8" ht="22" x14ac:dyDescent="0.25">
      <c r="A11" s="16" t="s">
        <v>6</v>
      </c>
      <c r="B11" s="41"/>
      <c r="C11" s="17">
        <v>260000</v>
      </c>
      <c r="D11" s="41"/>
      <c r="E11" s="17">
        <v>250000</v>
      </c>
      <c r="F11" s="41"/>
      <c r="G11" s="17">
        <v>200000</v>
      </c>
      <c r="H11" s="6"/>
    </row>
    <row r="12" spans="1:8" ht="22" x14ac:dyDescent="0.25">
      <c r="A12" s="18" t="s">
        <v>7</v>
      </c>
      <c r="B12" s="42"/>
      <c r="C12" s="19">
        <v>0.11</v>
      </c>
      <c r="D12" s="42"/>
      <c r="E12" s="19">
        <v>0.14000000000000001</v>
      </c>
      <c r="F12" s="42"/>
      <c r="G12" s="19">
        <v>0.08</v>
      </c>
      <c r="H12" s="6"/>
    </row>
    <row r="13" spans="1:8" ht="44" x14ac:dyDescent="0.25">
      <c r="A13" s="18" t="s">
        <v>8</v>
      </c>
      <c r="B13" s="42"/>
      <c r="C13" s="19">
        <v>0.03</v>
      </c>
      <c r="D13" s="42"/>
      <c r="E13" s="19">
        <v>0.03</v>
      </c>
      <c r="F13" s="42"/>
      <c r="G13" s="19">
        <v>0.02</v>
      </c>
      <c r="H13" s="6"/>
    </row>
    <row r="14" spans="1:8" ht="22" x14ac:dyDescent="0.25">
      <c r="A14" s="18" t="s">
        <v>9</v>
      </c>
      <c r="B14" s="42"/>
      <c r="C14" s="20">
        <v>6</v>
      </c>
      <c r="D14" s="42"/>
      <c r="E14" s="20">
        <f>C14</f>
        <v>6</v>
      </c>
      <c r="F14" s="42"/>
      <c r="G14" s="20">
        <f>C14</f>
        <v>6</v>
      </c>
      <c r="H14" s="6"/>
    </row>
    <row r="15" spans="1:8" ht="22" x14ac:dyDescent="0.25">
      <c r="A15" s="18" t="s">
        <v>10</v>
      </c>
      <c r="B15" s="42"/>
      <c r="C15" s="20">
        <v>4</v>
      </c>
      <c r="D15" s="42"/>
      <c r="E15" s="20">
        <f>C15</f>
        <v>4</v>
      </c>
      <c r="F15" s="42"/>
      <c r="G15" s="20">
        <f>E15</f>
        <v>4</v>
      </c>
      <c r="H15" s="6"/>
    </row>
    <row r="16" spans="1:8" ht="23" thickBot="1" x14ac:dyDescent="0.3">
      <c r="A16" s="18" t="s">
        <v>30</v>
      </c>
      <c r="B16" s="42"/>
      <c r="C16" s="21">
        <f>C11*C12/360</f>
        <v>79.444444444444443</v>
      </c>
      <c r="D16" s="42"/>
      <c r="E16" s="52">
        <f>E11*E12/360</f>
        <v>97.222222222222229</v>
      </c>
      <c r="F16" s="42"/>
      <c r="G16" s="21">
        <f>G11*G12/360</f>
        <v>44.444444444444443</v>
      </c>
      <c r="H16" s="6"/>
    </row>
    <row r="17" spans="1:8" ht="89" thickBot="1" x14ac:dyDescent="0.3">
      <c r="A17" s="22" t="s">
        <v>11</v>
      </c>
      <c r="B17" s="42"/>
      <c r="C17" s="23">
        <v>10</v>
      </c>
      <c r="D17" s="42"/>
      <c r="E17" s="53">
        <f>C17</f>
        <v>10</v>
      </c>
      <c r="F17" s="42"/>
      <c r="G17" s="23">
        <f>E17</f>
        <v>10</v>
      </c>
      <c r="H17" s="6"/>
    </row>
    <row r="18" spans="1:8" ht="22" x14ac:dyDescent="0.25">
      <c r="A18" s="16" t="s">
        <v>12</v>
      </c>
      <c r="B18" s="42"/>
      <c r="C18" s="17">
        <f>C11*C13</f>
        <v>7800</v>
      </c>
      <c r="D18" s="42"/>
      <c r="E18" s="17">
        <f>E11*E13</f>
        <v>7500</v>
      </c>
      <c r="F18" s="42"/>
      <c r="G18" s="17">
        <f>G11*G13</f>
        <v>4000</v>
      </c>
      <c r="H18" s="6"/>
    </row>
    <row r="19" spans="1:8" ht="22" x14ac:dyDescent="0.25">
      <c r="A19" s="24" t="s">
        <v>40</v>
      </c>
      <c r="B19" s="42"/>
      <c r="C19" s="21">
        <f>C16*C17</f>
        <v>794.44444444444446</v>
      </c>
      <c r="D19" s="42"/>
      <c r="E19" s="21">
        <f>E16*E17</f>
        <v>972.22222222222229</v>
      </c>
      <c r="F19" s="42"/>
      <c r="G19" s="21">
        <f>G16*G17</f>
        <v>444.44444444444446</v>
      </c>
      <c r="H19" s="6"/>
    </row>
    <row r="20" spans="1:8" ht="22" x14ac:dyDescent="0.25">
      <c r="A20" s="18" t="s">
        <v>13</v>
      </c>
      <c r="B20" s="42"/>
      <c r="C20" s="25">
        <v>365</v>
      </c>
      <c r="D20" s="45"/>
      <c r="E20" s="25">
        <v>1500</v>
      </c>
      <c r="F20" s="45"/>
      <c r="G20" s="25">
        <v>995</v>
      </c>
      <c r="H20" s="7"/>
    </row>
    <row r="21" spans="1:8" ht="22" x14ac:dyDescent="0.25">
      <c r="A21" s="18" t="s">
        <v>14</v>
      </c>
      <c r="B21" s="42"/>
      <c r="C21" s="25">
        <v>0</v>
      </c>
      <c r="D21" s="45"/>
      <c r="E21" s="25">
        <v>0</v>
      </c>
      <c r="F21" s="45"/>
      <c r="G21" s="25">
        <v>0</v>
      </c>
      <c r="H21" s="7"/>
    </row>
    <row r="22" spans="1:8" ht="22" x14ac:dyDescent="0.25">
      <c r="A22" s="18" t="s">
        <v>15</v>
      </c>
      <c r="B22" s="42"/>
      <c r="C22" s="25">
        <v>0</v>
      </c>
      <c r="D22" s="45"/>
      <c r="E22" s="25">
        <v>450</v>
      </c>
      <c r="F22" s="45"/>
      <c r="G22" s="25">
        <v>450</v>
      </c>
      <c r="H22" s="7"/>
    </row>
    <row r="23" spans="1:8" ht="22" x14ac:dyDescent="0.25">
      <c r="A23" s="18" t="s">
        <v>16</v>
      </c>
      <c r="B23" s="42"/>
      <c r="C23" s="25">
        <v>0</v>
      </c>
      <c r="D23" s="45"/>
      <c r="E23" s="25">
        <v>50</v>
      </c>
      <c r="F23" s="45"/>
      <c r="G23" s="25">
        <v>0</v>
      </c>
      <c r="H23" s="7"/>
    </row>
    <row r="24" spans="1:8" ht="22" x14ac:dyDescent="0.25">
      <c r="A24" s="18" t="s">
        <v>17</v>
      </c>
      <c r="B24" s="42"/>
      <c r="C24" s="25">
        <v>0</v>
      </c>
      <c r="D24" s="45"/>
      <c r="E24" s="25">
        <v>0</v>
      </c>
      <c r="F24" s="45"/>
      <c r="G24" s="25">
        <v>0</v>
      </c>
      <c r="H24" s="7"/>
    </row>
    <row r="25" spans="1:8" ht="22" x14ac:dyDescent="0.25">
      <c r="A25" s="18" t="s">
        <v>18</v>
      </c>
      <c r="B25" s="42"/>
      <c r="C25" s="25">
        <v>0</v>
      </c>
      <c r="D25" s="45"/>
      <c r="E25" s="25">
        <v>125</v>
      </c>
      <c r="F25" s="45"/>
      <c r="G25" s="25">
        <v>0</v>
      </c>
      <c r="H25" s="7"/>
    </row>
    <row r="26" spans="1:8" ht="22" x14ac:dyDescent="0.25">
      <c r="A26" s="18" t="s">
        <v>19</v>
      </c>
      <c r="B26" s="42"/>
      <c r="C26" s="25">
        <v>0</v>
      </c>
      <c r="D26" s="45"/>
      <c r="E26" s="25">
        <v>0</v>
      </c>
      <c r="F26" s="45"/>
      <c r="G26" s="25">
        <v>600</v>
      </c>
      <c r="H26" s="7"/>
    </row>
    <row r="27" spans="1:8" ht="22" x14ac:dyDescent="0.25">
      <c r="A27" s="18" t="s">
        <v>20</v>
      </c>
      <c r="B27" s="42"/>
      <c r="C27" s="25">
        <v>0</v>
      </c>
      <c r="D27" s="45"/>
      <c r="E27" s="25">
        <v>0</v>
      </c>
      <c r="F27" s="45"/>
      <c r="G27" s="25">
        <v>2000</v>
      </c>
      <c r="H27" s="7"/>
    </row>
    <row r="28" spans="1:8" ht="22" x14ac:dyDescent="0.25">
      <c r="A28" s="18" t="s">
        <v>21</v>
      </c>
      <c r="B28" s="42"/>
      <c r="C28" s="25">
        <v>0</v>
      </c>
      <c r="D28" s="45"/>
      <c r="E28" s="25">
        <v>0</v>
      </c>
      <c r="F28" s="45"/>
      <c r="G28" s="25">
        <v>0</v>
      </c>
      <c r="H28" s="7"/>
    </row>
    <row r="29" spans="1:8" ht="22" x14ac:dyDescent="0.25">
      <c r="A29" s="18" t="s">
        <v>21</v>
      </c>
      <c r="B29" s="42"/>
      <c r="C29" s="25">
        <v>0</v>
      </c>
      <c r="D29" s="45"/>
      <c r="E29" s="25">
        <v>0</v>
      </c>
      <c r="F29" s="45"/>
      <c r="G29" s="25">
        <v>0</v>
      </c>
      <c r="H29" s="7"/>
    </row>
    <row r="30" spans="1:8" ht="23" thickBot="1" x14ac:dyDescent="0.3">
      <c r="A30" s="26" t="s">
        <v>21</v>
      </c>
      <c r="B30" s="42"/>
      <c r="C30" s="27">
        <v>0</v>
      </c>
      <c r="D30" s="45"/>
      <c r="E30" s="28">
        <v>0</v>
      </c>
      <c r="F30" s="45"/>
      <c r="G30" s="27">
        <v>0</v>
      </c>
      <c r="H30" s="7"/>
    </row>
    <row r="31" spans="1:8" ht="23" thickBot="1" x14ac:dyDescent="0.3">
      <c r="A31" s="54" t="s">
        <v>22</v>
      </c>
      <c r="B31" s="43"/>
      <c r="C31" s="55">
        <f>SUM(C18:C30)</f>
        <v>8959.4444444444453</v>
      </c>
      <c r="D31" s="46"/>
      <c r="E31" s="55">
        <f>SUM(E18:E30)</f>
        <v>10597.222222222223</v>
      </c>
      <c r="F31" s="46"/>
      <c r="G31" s="55">
        <f>SUM(G18:G30)</f>
        <v>8489.4444444444453</v>
      </c>
      <c r="H31" s="7"/>
    </row>
    <row r="32" spans="1:8" ht="23" thickBot="1" x14ac:dyDescent="0.3">
      <c r="A32" s="54" t="s">
        <v>23</v>
      </c>
      <c r="B32" s="43"/>
      <c r="C32" s="55">
        <f>C11*C12/12</f>
        <v>2383.3333333333335</v>
      </c>
      <c r="D32" s="43"/>
      <c r="E32" s="55">
        <f>E11*E12/12</f>
        <v>2916.6666666666665</v>
      </c>
      <c r="F32" s="43"/>
      <c r="G32" s="55">
        <f>G11*G12/12</f>
        <v>1333.3333333333333</v>
      </c>
      <c r="H32" s="6"/>
    </row>
    <row r="33" spans="1:8" ht="23" thickBot="1" x14ac:dyDescent="0.3">
      <c r="A33" s="54" t="s">
        <v>24</v>
      </c>
      <c r="B33" s="43"/>
      <c r="C33" s="55">
        <f>C15*C26</f>
        <v>0</v>
      </c>
      <c r="D33" s="43"/>
      <c r="E33" s="55">
        <f>E15*E26</f>
        <v>0</v>
      </c>
      <c r="F33" s="43"/>
      <c r="G33" s="55">
        <f>G15*G26</f>
        <v>2400</v>
      </c>
      <c r="H33" s="6"/>
    </row>
    <row r="34" spans="1:8" ht="23" thickBot="1" x14ac:dyDescent="0.3">
      <c r="A34" s="54" t="s">
        <v>25</v>
      </c>
      <c r="B34" s="43"/>
      <c r="C34" s="56">
        <f>C11-($C$4+$C$5+C31)</f>
        <v>1040.555555555562</v>
      </c>
      <c r="D34" s="43"/>
      <c r="E34" s="56">
        <f>E11-($C$4+$C$5+E31)</f>
        <v>-10597.222222222219</v>
      </c>
      <c r="F34" s="43"/>
      <c r="G34" s="56">
        <f>G11-($C$4+$C$5+G31)</f>
        <v>-58489.444444444438</v>
      </c>
      <c r="H34" s="6"/>
    </row>
    <row r="35" spans="1:8" ht="45" thickBot="1" x14ac:dyDescent="0.3">
      <c r="A35" s="54" t="s">
        <v>26</v>
      </c>
      <c r="B35" s="6"/>
      <c r="C35" s="55">
        <f>C32*C14</f>
        <v>14300</v>
      </c>
      <c r="D35" s="43"/>
      <c r="E35" s="55">
        <f>E32*E14</f>
        <v>17500</v>
      </c>
      <c r="F35" s="43"/>
      <c r="G35" s="55">
        <f>G32*G14</f>
        <v>8000</v>
      </c>
      <c r="H35" s="6"/>
    </row>
    <row r="36" spans="1:8" ht="31" thickBot="1" x14ac:dyDescent="0.4">
      <c r="A36" s="32" t="s">
        <v>41</v>
      </c>
      <c r="B36" s="6"/>
      <c r="C36" s="31">
        <f>($C$4+$C$5+C31)-C11</f>
        <v>-1040.555555555562</v>
      </c>
      <c r="D36" s="42"/>
      <c r="E36" s="31">
        <f>($C$4+$C$5+E31)-E11</f>
        <v>10597.222222222219</v>
      </c>
      <c r="F36" s="42"/>
      <c r="G36" s="31">
        <f>($C$4+$C$5+G31)-G11</f>
        <v>58489.444444444438</v>
      </c>
      <c r="H36" s="6"/>
    </row>
    <row r="37" spans="1:8" ht="61" thickBot="1" x14ac:dyDescent="0.4">
      <c r="A37" s="32" t="s">
        <v>42</v>
      </c>
      <c r="B37" s="44"/>
      <c r="C37" s="31">
        <f>C35+C31</f>
        <v>23259.444444444445</v>
      </c>
      <c r="D37" s="47"/>
      <c r="E37" s="31">
        <f>E35+E31</f>
        <v>28097.222222222223</v>
      </c>
      <c r="F37" s="47"/>
      <c r="G37" s="31">
        <f>G35+G31</f>
        <v>16489.444444444445</v>
      </c>
      <c r="H37" s="6"/>
    </row>
    <row r="38" spans="1:8" ht="61" thickBot="1" x14ac:dyDescent="0.4">
      <c r="A38" s="32" t="s">
        <v>43</v>
      </c>
      <c r="B38" s="44"/>
      <c r="C38" s="31">
        <f>+($C$4+$C$5+C37)-C11</f>
        <v>13259.444444444438</v>
      </c>
      <c r="D38" s="47"/>
      <c r="E38" s="31">
        <f>+($C$4+$C$5+E37)-E11</f>
        <v>28097.222222222248</v>
      </c>
      <c r="F38" s="47"/>
      <c r="G38" s="31">
        <f>+($C$4+$C$5+G37)-G11</f>
        <v>66489.444444444438</v>
      </c>
      <c r="H38" s="6"/>
    </row>
    <row r="39" spans="1:8" ht="153" customHeight="1" thickBot="1" x14ac:dyDescent="0.25">
      <c r="A39" s="29" t="s">
        <v>27</v>
      </c>
      <c r="B39" s="8"/>
      <c r="C39" s="59" t="s">
        <v>51</v>
      </c>
      <c r="D39" s="8"/>
      <c r="E39" s="59" t="s">
        <v>49</v>
      </c>
      <c r="F39" s="8"/>
      <c r="G39" s="60" t="s">
        <v>50</v>
      </c>
      <c r="H39" s="8"/>
    </row>
    <row r="40" spans="1:8" x14ac:dyDescent="0.2">
      <c r="A40" s="121"/>
      <c r="B40" s="122"/>
      <c r="C40" s="122"/>
      <c r="D40" s="122"/>
      <c r="E40" s="122"/>
      <c r="F40" s="122"/>
      <c r="G40" s="122"/>
      <c r="H40" s="123"/>
    </row>
    <row r="41" spans="1:8" x14ac:dyDescent="0.2">
      <c r="A41" s="124"/>
      <c r="B41" s="125"/>
      <c r="C41" s="125"/>
      <c r="D41" s="125"/>
      <c r="E41" s="125"/>
      <c r="F41" s="125"/>
      <c r="G41" s="125"/>
      <c r="H41" s="126"/>
    </row>
    <row r="42" spans="1:8" x14ac:dyDescent="0.2">
      <c r="A42" s="124"/>
      <c r="B42" s="125"/>
      <c r="C42" s="125"/>
      <c r="D42" s="125"/>
      <c r="E42" s="125"/>
      <c r="F42" s="125"/>
      <c r="G42" s="125"/>
      <c r="H42" s="126"/>
    </row>
    <row r="43" spans="1:8" x14ac:dyDescent="0.2">
      <c r="A43" s="124"/>
      <c r="B43" s="125"/>
      <c r="C43" s="125"/>
      <c r="D43" s="125"/>
      <c r="E43" s="125"/>
      <c r="F43" s="125"/>
      <c r="G43" s="125"/>
      <c r="H43" s="126"/>
    </row>
    <row r="44" spans="1:8" x14ac:dyDescent="0.2">
      <c r="A44" s="124"/>
      <c r="B44" s="125"/>
      <c r="C44" s="125"/>
      <c r="D44" s="125"/>
      <c r="E44" s="125"/>
      <c r="F44" s="125"/>
      <c r="G44" s="125"/>
      <c r="H44" s="126"/>
    </row>
    <row r="45" spans="1:8" x14ac:dyDescent="0.2">
      <c r="A45" s="124"/>
      <c r="B45" s="125"/>
      <c r="C45" s="125"/>
      <c r="D45" s="125"/>
      <c r="E45" s="125"/>
      <c r="F45" s="125"/>
      <c r="G45" s="125"/>
      <c r="H45" s="126"/>
    </row>
    <row r="46" spans="1:8" x14ac:dyDescent="0.2">
      <c r="A46" s="124"/>
      <c r="B46" s="125"/>
      <c r="C46" s="125"/>
      <c r="D46" s="125"/>
      <c r="E46" s="125"/>
      <c r="F46" s="125"/>
      <c r="G46" s="125"/>
      <c r="H46" s="126"/>
    </row>
    <row r="47" spans="1:8" x14ac:dyDescent="0.2">
      <c r="A47" s="124"/>
      <c r="B47" s="125"/>
      <c r="C47" s="125"/>
      <c r="D47" s="125"/>
      <c r="E47" s="125"/>
      <c r="F47" s="125"/>
      <c r="G47" s="125"/>
      <c r="H47" s="126"/>
    </row>
    <row r="48" spans="1:8" x14ac:dyDescent="0.2">
      <c r="A48" s="124"/>
      <c r="B48" s="125"/>
      <c r="C48" s="125"/>
      <c r="D48" s="125"/>
      <c r="E48" s="125"/>
      <c r="F48" s="125"/>
      <c r="G48" s="125"/>
      <c r="H48" s="126"/>
    </row>
    <row r="49" spans="1:8" ht="14" customHeight="1" x14ac:dyDescent="0.2">
      <c r="A49" s="124"/>
      <c r="B49" s="125"/>
      <c r="C49" s="125"/>
      <c r="D49" s="125"/>
      <c r="E49" s="125"/>
      <c r="F49" s="125"/>
      <c r="G49" s="125"/>
      <c r="H49" s="126"/>
    </row>
    <row r="50" spans="1:8" ht="24" x14ac:dyDescent="0.3">
      <c r="A50" s="137" t="s">
        <v>29</v>
      </c>
      <c r="B50" s="138"/>
      <c r="C50" s="138"/>
      <c r="D50" s="138"/>
      <c r="E50" s="138"/>
      <c r="F50" s="138"/>
      <c r="G50" s="138"/>
      <c r="H50" s="139"/>
    </row>
    <row r="51" spans="1:8" ht="24" x14ac:dyDescent="0.3">
      <c r="A51" s="137" t="s">
        <v>44</v>
      </c>
      <c r="B51" s="138"/>
      <c r="C51" s="138"/>
      <c r="D51" s="138"/>
      <c r="E51" s="138"/>
      <c r="F51" s="138"/>
      <c r="G51" s="138"/>
      <c r="H51" s="139"/>
    </row>
    <row r="52" spans="1:8" ht="24" x14ac:dyDescent="0.3">
      <c r="A52" s="137" t="s">
        <v>45</v>
      </c>
      <c r="B52" s="138"/>
      <c r="C52" s="138"/>
      <c r="D52" s="138"/>
      <c r="E52" s="138"/>
      <c r="F52" s="138"/>
      <c r="G52" s="138"/>
      <c r="H52" s="139"/>
    </row>
    <row r="53" spans="1:8" ht="25" thickBot="1" x14ac:dyDescent="0.35">
      <c r="A53" s="140" t="s">
        <v>46</v>
      </c>
      <c r="B53" s="141"/>
      <c r="C53" s="141"/>
      <c r="D53" s="141"/>
      <c r="E53" s="141"/>
      <c r="F53" s="141"/>
      <c r="G53" s="141"/>
      <c r="H53" s="142"/>
    </row>
  </sheetData>
  <mergeCells count="17">
    <mergeCell ref="A50:H50"/>
    <mergeCell ref="A51:H51"/>
    <mergeCell ref="A52:H52"/>
    <mergeCell ref="A53:H53"/>
    <mergeCell ref="A5:B5"/>
    <mergeCell ref="C5:D5"/>
    <mergeCell ref="F5:G5"/>
    <mergeCell ref="A6:H6"/>
    <mergeCell ref="A7:B8"/>
    <mergeCell ref="C10:G10"/>
    <mergeCell ref="A40:H49"/>
    <mergeCell ref="A1:H1"/>
    <mergeCell ref="A2:H2"/>
    <mergeCell ref="A3:G3"/>
    <mergeCell ref="A4:B4"/>
    <mergeCell ref="C4:D4"/>
    <mergeCell ref="F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Cost Optimizer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Weldon</cp:lastModifiedBy>
  <cp:lastPrinted>2019-08-06T15:50:29Z</cp:lastPrinted>
  <dcterms:created xsi:type="dcterms:W3CDTF">2019-07-23T21:50:14Z</dcterms:created>
  <dcterms:modified xsi:type="dcterms:W3CDTF">2025-02-13T17:36:12Z</dcterms:modified>
  <cp:category/>
</cp:coreProperties>
</file>